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9 Septiembre/"/>
    </mc:Choice>
  </mc:AlternateContent>
  <xr:revisionPtr revIDLastSave="166" documentId="8_{83E9BC2E-FB0F-4F51-830A-9930DAD550EA}" xr6:coauthVersionLast="47" xr6:coauthVersionMax="47" xr10:uidLastSave="{F72279E5-14BE-4319-BF43-1DF53F56506D}"/>
  <bookViews>
    <workbookView xWindow="-120" yWindow="-120" windowWidth="29040" windowHeight="15720" xr2:uid="{00000000-000D-0000-FFFF-FFFF00000000}"/>
  </bookViews>
  <sheets>
    <sheet name="SEPTIEMBRE 2024" sheetId="16" r:id="rId1"/>
  </sheets>
  <definedNames>
    <definedName name="_xlnm.Print_Area" localSheetId="0">'SEPTIEMBRE 2024'!$A$1:$B$58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33" i="16" l="1"/>
  <c r="B29" i="16" l="1"/>
  <c r="B17" i="16" l="1"/>
  <c r="B47" i="16" l="1"/>
  <c r="B27" i="16" l="1"/>
  <c r="B19" i="16" l="1"/>
  <c r="B40" i="16" l="1"/>
  <c r="B42" i="16" s="1"/>
  <c r="B48" i="16" s="1"/>
  <c r="B25" i="16"/>
  <c r="B32" i="16" s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<sst xmlns="http://schemas.openxmlformats.org/spreadsheetml/2006/main" count="43" uniqueCount="41">
  <si>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</si>
  <si>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</si>
  <si>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</si>
  <si>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</si>
  <si>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</si>
  <si>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</si>
  <si>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</si>
  <si>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</si>
  <si>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</si>
  <si>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</si>
  <si>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</si>
  <si>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</si>
  <si>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</si>
  <si>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</si>
  <si>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</si>
  <si>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</si>
  <si>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</si>
  <si>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</si>
  <si>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</si>
  <si>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</si>
  <si>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</si>
  <si>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</si>
  <si>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</si>
  <si>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</si>
  <si>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</si>
  <si>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</si>
  <si>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</si>
  <si>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</si>
  <si>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</si>
  <si>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</si>
  <si>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</si>
  <si>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</si>
  <si>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</si>
  <si>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</si>
  <si>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</si>
  <si>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</si>
  <si>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</si>
  <si>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</si>
  <si>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 xml:space="preserve">  </t>
  </si>
  <si>
    <t xml:space="preserve"> </t>
  </si>
  <si>
    <t>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</si>
</sst>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6" fillId="3" borderId="5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10" fillId="0" borderId="0" xfId="3" applyNumberFormat="1" applyFont="1" applyFill="1" applyBorder="1" applyAlignment="1">
      <alignment vertical="center"/>
    </xf>
    <xf numFmtId="165" fontId="8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/>
    <xf numFmtId="165" fontId="8" fillId="0" borderId="0" xfId="3" applyNumberFormat="1" applyFont="1" applyFill="1" applyBorder="1" applyAlignment="1">
      <alignment horizontal="center" vertical="center"/>
    </xf>
    <xf numFmtId="165" fontId="10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5" fontId="8" fillId="0" borderId="3" xfId="3" applyNumberFormat="1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43" fontId="7" fillId="2" borderId="0" xfId="3" applyFont="1" applyFill="1" applyAlignment="1">
      <alignment horizontal="center" vertical="center"/>
    </xf>
    <xf numFmtId="165" fontId="13" fillId="0" borderId="0" xfId="3" applyNumberFormat="1" applyFont="1" applyFill="1" applyBorder="1" applyAlignment="1">
      <alignment horizontal="right"/>
    </xf>
    <xf numFmtId="165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43" fontId="17" fillId="0" borderId="0" xfId="25" applyNumberFormat="1" applyFont="1" applyFill="1" applyBorder="1" applyAlignment="1">
      <alignment horizontal="right" vertical="center" wrapText="1"/>
    </xf>
    <xf numFmtId="165" fontId="7" fillId="2" borderId="0" xfId="0" applyNumberFormat="1" applyFont="1" applyFill="1" applyAlignment="1">
      <alignment vertical="center"/>
    </xf>
    <xf numFmtId="4" fontId="0" fillId="0" borderId="0" xfId="0" applyNumberFormat="1"/>
    <xf numFmtId="165" fontId="10" fillId="0" borderId="2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horizontal="right"/>
    </xf>
    <xf numFmtId="43" fontId="7" fillId="0" borderId="0" xfId="3" applyFont="1" applyFill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165" fontId="10" fillId="0" borderId="4" xfId="3" applyNumberFormat="1" applyFont="1" applyFill="1" applyBorder="1" applyAlignment="1">
      <alignment vertical="center"/>
    </xf>
    <xf numFmtId="165" fontId="13" fillId="0" borderId="0" xfId="3" applyNumberFormat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Comma 2" xfId="1" xr:uid="{00000000-0005-0000-0000-000000000000}"/>
    <cellStyle name="Comma 2 2" xfId="2" xr:uid="{00000000-0005-0000-0000-000001000000}"/>
    <cellStyle name="Comma 2 2 2" xfId="27" xr:uid="{E3780D66-7F25-4745-8E82-9A3D0C63537B}"/>
    <cellStyle name="Comma 2 3" xfId="26" xr:uid="{746D351E-5425-456A-B563-9F374154324B}"/>
    <cellStyle name="Millares" xfId="3" builtinId="3"/>
    <cellStyle name="Millares 11 2" xfId="4" xr:uid="{00000000-0005-0000-0000-000003000000}"/>
    <cellStyle name="Millares 11 2 2" xfId="28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1" xr:uid="{5C4231D1-1F93-4563-B50C-E8F490C5C3EA}"/>
    <cellStyle name="Millares 2 2 3" xfId="30" xr:uid="{6E6DB76B-69CE-485D-8097-6E1F797ED89A}"/>
    <cellStyle name="Millares 2 3" xfId="8" xr:uid="{00000000-0005-0000-0000-000007000000}"/>
    <cellStyle name="Millares 2 3 2" xfId="32" xr:uid="{CCAE2CA6-1431-40BC-906B-342B46052FA4}"/>
    <cellStyle name="Millares 2 4" xfId="29" xr:uid="{1B96AB65-E222-47C6-8C2C-AACDC985440B}"/>
    <cellStyle name="Millares 3" xfId="9" xr:uid="{00000000-0005-0000-0000-000008000000}"/>
    <cellStyle name="Millares 3 2" xfId="33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4" xr:uid="{D52B0683-8DE5-4AB3-875B-DA233970DEEF}"/>
    <cellStyle name="Moneda 2" xfId="12" xr:uid="{00000000-0005-0000-0000-00000B000000}"/>
    <cellStyle name="Moneda 2 2" xfId="35" xr:uid="{958AC72C-A409-41E1-953B-250E223AAD87}"/>
    <cellStyle name="Normal" xfId="0" builtinId="0"/>
    <cellStyle name="Normal 13" xfId="13" xr:uid="{00000000-0005-0000-0000-00000D000000}"/>
    <cellStyle name="Normal 13 2" xfId="36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8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40" xr:uid="{AF625C07-3176-4D5B-BD23-AA9FA4EB5729}"/>
    <cellStyle name="Normal 2 2 3" xfId="39" xr:uid="{158DD4B4-0BAD-4067-91D0-125AAB0C6539}"/>
    <cellStyle name="Normal 2 3" xfId="18" xr:uid="{00000000-0005-0000-0000-000012000000}"/>
    <cellStyle name="Normal 2 3 2" xfId="41" xr:uid="{C3CBF20F-DF79-4559-9111-10A0C55B7561}"/>
    <cellStyle name="Normal 2 4" xfId="37" xr:uid="{40CA4EAF-E8BC-4E89-8F25-5B771A11350A}"/>
    <cellStyle name="Normal 3" xfId="19" xr:uid="{00000000-0005-0000-0000-000013000000}"/>
    <cellStyle name="Normal 3 2" xfId="20" xr:uid="{00000000-0005-0000-0000-000014000000}"/>
    <cellStyle name="Normal 3 2 2" xfId="43" xr:uid="{62896432-80E8-4294-BB47-D0D7C978EDD9}"/>
    <cellStyle name="Normal 3 3" xfId="21" xr:uid="{00000000-0005-0000-0000-000015000000}"/>
    <cellStyle name="Normal 3 3 2" xfId="44" xr:uid="{4AFED765-155B-4F3A-B6E3-41146D49E971}"/>
    <cellStyle name="Normal 3 4" xfId="42" xr:uid="{BDD55412-5283-473C-9508-F04260F8E29D}"/>
    <cellStyle name="Normal 4" xfId="22" xr:uid="{00000000-0005-0000-0000-000016000000}"/>
    <cellStyle name="Normal 4 2" xfId="45" xr:uid="{130026A3-AE85-49E5-8524-2A35D7BA945E}"/>
    <cellStyle name="Normal 8 4" xfId="23" xr:uid="{00000000-0005-0000-0000-000017000000}"/>
    <cellStyle name="Normal 8 4 2" xfId="46" xr:uid="{8AC5D0E7-64BB-4A33-B613-647E95F94CD9}"/>
    <cellStyle name="Notas" xfId="25" builtinId="10"/>
    <cellStyle name="Notas 2" xfId="48" xr:uid="{6D0332C3-A878-4DBE-BBC4-370DD031E466}"/>
    <cellStyle name="Porcentual 2" xfId="24" xr:uid="{00000000-0005-0000-0000-000018000000}"/>
    <cellStyle name="Porcentual 2 2" xfId="47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96636</xdr:colOff>
      <xdr:row>6</xdr:row>
      <xdr:rowOff>212308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44661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topLeftCell="A13" zoomScaleNormal="100" workbookViewId="0">
      <selection activeCell="D51" sqref="D51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9.140625" style="30"/>
    <col min="4" max="4" width="21.140625" style="4" bestFit="1" customWidth="1"/>
    <col min="5" max="6" width="9.140625" style="4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0" t="s">
        <v>21</v>
      </c>
      <c r="B9" s="50"/>
      <c r="C9" s="30"/>
      <c r="I9" s="1"/>
    </row>
    <row r="10" spans="1:9" s="4" customFormat="1" x14ac:dyDescent="0.2">
      <c r="A10" s="50" t="s">
        <v>40</v>
      </c>
      <c r="B10" s="50"/>
      <c r="C10" s="30"/>
      <c r="I10" s="1"/>
    </row>
    <row r="11" spans="1:9" s="4" customFormat="1" ht="18" x14ac:dyDescent="0.2">
      <c r="A11" s="51" t="s">
        <v>35</v>
      </c>
      <c r="B11" s="51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5"/>
    </row>
    <row r="14" spans="1:9" s="7" customFormat="1" x14ac:dyDescent="0.2">
      <c r="A14" s="20" t="s">
        <v>1</v>
      </c>
      <c r="B14" s="11"/>
      <c r="C14" s="31"/>
      <c r="I14" s="36"/>
    </row>
    <row r="15" spans="1:9" s="6" customFormat="1" x14ac:dyDescent="0.3">
      <c r="A15" s="21" t="s">
        <v>29</v>
      </c>
      <c r="B15" s="33">
        <v>545981845.85000002</v>
      </c>
      <c r="D15" s="32"/>
      <c r="I15" s="38"/>
    </row>
    <row r="16" spans="1:9" s="6" customFormat="1" x14ac:dyDescent="0.3">
      <c r="A16" s="21" t="s">
        <v>28</v>
      </c>
      <c r="B16" s="33">
        <v>0</v>
      </c>
      <c r="C16" s="32"/>
      <c r="I16" s="37"/>
    </row>
    <row r="17" spans="1:9" s="6" customFormat="1" x14ac:dyDescent="0.3">
      <c r="A17" s="21" t="s">
        <v>30</v>
      </c>
      <c r="B17" s="33">
        <f>238454.4+374710.84</f>
        <v>613165.24</v>
      </c>
      <c r="C17" s="32"/>
      <c r="D17" s="32"/>
      <c r="I17" s="37"/>
    </row>
    <row r="18" spans="1:9" s="3" customFormat="1" x14ac:dyDescent="0.3">
      <c r="A18" s="21" t="s">
        <v>2</v>
      </c>
      <c r="B18" s="49">
        <v>16460620.944113337</v>
      </c>
      <c r="C18" s="15"/>
      <c r="G18" s="15"/>
      <c r="I18" s="35"/>
    </row>
    <row r="19" spans="1:9" s="3" customFormat="1" x14ac:dyDescent="0.2">
      <c r="A19" s="20" t="s">
        <v>3</v>
      </c>
      <c r="B19" s="34">
        <f>SUM(B15:B18)</f>
        <v>563055632.03411341</v>
      </c>
      <c r="C19" s="15"/>
      <c r="D19" s="39"/>
      <c r="G19" s="15"/>
    </row>
    <row r="20" spans="1:9" s="3" customFormat="1" x14ac:dyDescent="0.2">
      <c r="A20" s="20"/>
      <c r="B20" s="8"/>
      <c r="C20" s="15"/>
      <c r="G20" s="15"/>
    </row>
    <row r="21" spans="1:9" s="3" customFormat="1" x14ac:dyDescent="0.2">
      <c r="A21" s="20" t="s">
        <v>4</v>
      </c>
      <c r="B21" s="8"/>
      <c r="C21" s="15"/>
      <c r="G21" s="15"/>
    </row>
    <row r="22" spans="1:9" s="3" customFormat="1" x14ac:dyDescent="0.2">
      <c r="A22" s="21" t="s">
        <v>5</v>
      </c>
      <c r="B22" s="8">
        <v>101192149.53000002</v>
      </c>
      <c r="C22" s="15"/>
      <c r="D22" s="3" t="s">
        <v>38</v>
      </c>
    </row>
    <row r="23" spans="1:9" s="3" customFormat="1" x14ac:dyDescent="0.2">
      <c r="A23" s="21" t="s">
        <v>8</v>
      </c>
      <c r="B23" s="8">
        <v>173061820000</v>
      </c>
      <c r="C23" s="15"/>
    </row>
    <row r="24" spans="1:9" s="3" customFormat="1" x14ac:dyDescent="0.2">
      <c r="A24" s="21" t="s">
        <v>27</v>
      </c>
      <c r="B24" s="8">
        <v>1246978478.8699999</v>
      </c>
      <c r="C24" s="15"/>
      <c r="D24" s="41"/>
    </row>
    <row r="25" spans="1:9" s="3" customFormat="1" x14ac:dyDescent="0.3">
      <c r="A25" s="21" t="s">
        <v>36</v>
      </c>
      <c r="B25" s="33">
        <f>35108647.12+8500000</f>
        <v>43608647.119999997</v>
      </c>
      <c r="C25" s="15"/>
    </row>
    <row r="26" spans="1:9" s="3" customFormat="1" x14ac:dyDescent="0.3">
      <c r="A26" s="21" t="s">
        <v>25</v>
      </c>
      <c r="B26" s="33">
        <v>155874760.02000001</v>
      </c>
      <c r="C26" s="15"/>
    </row>
    <row r="27" spans="1:9" s="3" customFormat="1" x14ac:dyDescent="0.3">
      <c r="A27" s="21" t="s">
        <v>6</v>
      </c>
      <c r="B27" s="33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</f>
        <v>146514372.33999994</v>
      </c>
      <c r="C27" s="15"/>
    </row>
    <row r="28" spans="1:9" s="3" customFormat="1" x14ac:dyDescent="0.3">
      <c r="A28" s="21" t="s">
        <v>23</v>
      </c>
      <c r="B28" s="33">
        <v>26031067.580000002</v>
      </c>
      <c r="C28" s="15"/>
    </row>
    <row r="29" spans="1:9" s="3" customFormat="1" x14ac:dyDescent="0.3">
      <c r="A29" s="21" t="s">
        <v>22</v>
      </c>
      <c r="B29" s="33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</f>
        <v>-91858636.4799999</v>
      </c>
      <c r="C29" s="46"/>
      <c r="D29" s="35"/>
    </row>
    <row r="30" spans="1:9" s="3" customFormat="1" x14ac:dyDescent="0.3">
      <c r="A30" s="21" t="s">
        <v>24</v>
      </c>
      <c r="B30" s="33">
        <v>-26031067.579999998</v>
      </c>
      <c r="C30" s="15"/>
    </row>
    <row r="31" spans="1:9" s="3" customFormat="1" x14ac:dyDescent="0.2">
      <c r="A31" s="21" t="s">
        <v>37</v>
      </c>
      <c r="B31" s="8">
        <v>-47902324.859999999</v>
      </c>
      <c r="H31" s="3" t="s">
        <v>39</v>
      </c>
    </row>
    <row r="32" spans="1:9" s="3" customFormat="1" x14ac:dyDescent="0.2">
      <c r="A32" s="20" t="s">
        <v>7</v>
      </c>
      <c r="B32" s="43">
        <f>SUM(B22:B31)</f>
        <v>174616227446.53998</v>
      </c>
      <c r="C32" s="15"/>
    </row>
    <row r="33" spans="1:7" s="3" customFormat="1" ht="21" thickBot="1" x14ac:dyDescent="0.25">
      <c r="A33" s="20" t="s">
        <v>9</v>
      </c>
      <c r="B33" s="16">
        <f>+B19+B32</f>
        <v>175179283078.5741</v>
      </c>
      <c r="C33" s="15"/>
    </row>
    <row r="34" spans="1:7" s="3" customFormat="1" ht="21" thickTop="1" x14ac:dyDescent="0.2">
      <c r="A34" s="20"/>
      <c r="B34" s="8"/>
      <c r="C34" s="15"/>
    </row>
    <row r="35" spans="1:7" s="3" customFormat="1" x14ac:dyDescent="0.2">
      <c r="A35" s="20" t="s">
        <v>10</v>
      </c>
      <c r="B35" s="44"/>
      <c r="C35" s="15"/>
      <c r="G35" s="40"/>
    </row>
    <row r="36" spans="1:7" s="3" customFormat="1" x14ac:dyDescent="0.2">
      <c r="A36" s="20" t="s">
        <v>11</v>
      </c>
      <c r="B36" s="8"/>
      <c r="C36" s="15"/>
    </row>
    <row r="37" spans="1:7" s="3" customFormat="1" x14ac:dyDescent="0.2">
      <c r="A37" s="21" t="s">
        <v>26</v>
      </c>
      <c r="B37" s="8">
        <v>0</v>
      </c>
      <c r="C37" s="15"/>
    </row>
    <row r="38" spans="1:7" s="3" customFormat="1" x14ac:dyDescent="0.3">
      <c r="A38" s="21" t="s">
        <v>12</v>
      </c>
      <c r="B38" s="45">
        <v>17755506.75</v>
      </c>
      <c r="C38" s="15"/>
    </row>
    <row r="39" spans="1:7" s="3" customFormat="1" x14ac:dyDescent="0.2">
      <c r="A39" s="21" t="s">
        <v>13</v>
      </c>
      <c r="B39" s="8">
        <v>0</v>
      </c>
      <c r="C39" s="15"/>
    </row>
    <row r="40" spans="1:7" s="3" customFormat="1" x14ac:dyDescent="0.2">
      <c r="A40" s="20" t="s">
        <v>14</v>
      </c>
      <c r="B40" s="17">
        <f>SUM(B37:B39)</f>
        <v>17755506.75</v>
      </c>
      <c r="C40" s="15"/>
    </row>
    <row r="41" spans="1:7" s="3" customFormat="1" x14ac:dyDescent="0.2">
      <c r="A41" s="20" t="s">
        <v>15</v>
      </c>
      <c r="B41" s="8"/>
      <c r="C41" s="15"/>
      <c r="G41" s="41"/>
    </row>
    <row r="42" spans="1:7" s="3" customFormat="1" x14ac:dyDescent="0.2">
      <c r="A42" s="20" t="s">
        <v>16</v>
      </c>
      <c r="B42" s="17">
        <f>+B40</f>
        <v>17755506.75</v>
      </c>
      <c r="C42" s="15"/>
    </row>
    <row r="43" spans="1:7" s="3" customFormat="1" x14ac:dyDescent="0.2">
      <c r="A43" s="20"/>
      <c r="B43" s="8"/>
      <c r="C43" s="15"/>
      <c r="D43" s="3" t="s">
        <v>38</v>
      </c>
    </row>
    <row r="44" spans="1:7" s="3" customFormat="1" x14ac:dyDescent="0.2">
      <c r="A44" s="20" t="s">
        <v>17</v>
      </c>
      <c r="B44" s="8"/>
      <c r="C44" s="15"/>
      <c r="G44" s="42"/>
    </row>
    <row r="45" spans="1:7" s="3" customFormat="1" x14ac:dyDescent="0.2">
      <c r="A45" s="21" t="s">
        <v>17</v>
      </c>
      <c r="B45" s="47">
        <f>171761015575+2479882115</f>
        <v>174240897690</v>
      </c>
      <c r="C45" s="15"/>
      <c r="G45" s="42"/>
    </row>
    <row r="46" spans="1:7" s="3" customFormat="1" x14ac:dyDescent="0.2">
      <c r="A46" s="21" t="s">
        <v>18</v>
      </c>
      <c r="B46" s="48">
        <v>920629881.82000005</v>
      </c>
      <c r="C46" s="15"/>
      <c r="G46" s="42"/>
    </row>
    <row r="47" spans="1:7" s="3" customFormat="1" x14ac:dyDescent="0.2">
      <c r="A47" s="20" t="s">
        <v>19</v>
      </c>
      <c r="B47" s="17">
        <f>SUM(B45:B46)</f>
        <v>175161527571.82001</v>
      </c>
      <c r="C47" s="15"/>
    </row>
    <row r="48" spans="1:7" s="3" customFormat="1" ht="21" thickBot="1" x14ac:dyDescent="0.25">
      <c r="A48" s="20" t="s">
        <v>20</v>
      </c>
      <c r="B48" s="16">
        <f>+B42+B47</f>
        <v>175179283078.57001</v>
      </c>
      <c r="C48" s="15"/>
    </row>
    <row r="49" spans="1:3" s="3" customFormat="1" ht="24" thickTop="1" x14ac:dyDescent="0.2">
      <c r="A49" s="22"/>
      <c r="B49" s="14"/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5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Mirian Rocio Jaime German</cp:lastModifiedBy>
  <cp:lastPrinted>2024-10-10T16:50:34Z</cp:lastPrinted>
  <dcterms:created xsi:type="dcterms:W3CDTF">2006-07-11T17:39:34Z</dcterms:created>
  <dcterms:modified xsi:type="dcterms:W3CDTF">2024-10-10T16:50:44Z</dcterms:modified>
</cp:coreProperties>
</file>